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ch/Documents/Dropbox/Aulas/Excel/fichiers/solutions/"/>
    </mc:Choice>
  </mc:AlternateContent>
  <xr:revisionPtr revIDLastSave="0" documentId="13_ncr:1_{7E3D32F0-EDAD-954C-ABB0-A3E28AD95544}" xr6:coauthVersionLast="36" xr6:coauthVersionMax="44" xr10:uidLastSave="{00000000-0000-0000-0000-000000000000}"/>
  <bookViews>
    <workbookView xWindow="0" yWindow="460" windowWidth="20480" windowHeight="11160" activeTab="1" xr2:uid="{3B7B0A10-4646-1D45-97B3-90DE058D1C03}"/>
  </bookViews>
  <sheets>
    <sheet name="FraisSept" sheetId="2" r:id="rId1"/>
    <sheet name="Remboursement" sheetId="3" r:id="rId2"/>
  </sheets>
  <definedNames>
    <definedName name="Forfait">FraisSept!$D$1</definedName>
    <definedName name="PrixKM">FraisSept!$B$1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J1" i="2" l="1"/>
  <c r="I1" i="2"/>
  <c r="H4" i="2"/>
  <c r="H5" i="2"/>
  <c r="H6" i="2"/>
  <c r="H3" i="2"/>
  <c r="G1" i="2"/>
  <c r="J4" i="2"/>
  <c r="J5" i="2"/>
  <c r="J6" i="2"/>
  <c r="J3" i="2"/>
  <c r="I4" i="2"/>
  <c r="I5" i="2"/>
  <c r="I6" i="2"/>
  <c r="I3" i="2"/>
  <c r="G4" i="2"/>
  <c r="G5" i="2"/>
  <c r="G6" i="2"/>
  <c r="G3" i="2"/>
  <c r="H1" i="2" l="1"/>
  <c r="B5" i="3" s="1"/>
</calcChain>
</file>

<file path=xl/sharedStrings.xml><?xml version="1.0" encoding="utf-8"?>
<sst xmlns="http://schemas.openxmlformats.org/spreadsheetml/2006/main" count="26" uniqueCount="26">
  <si>
    <t>Prix KM</t>
  </si>
  <si>
    <t>Nom</t>
  </si>
  <si>
    <t>Service</t>
  </si>
  <si>
    <t>KM Deb</t>
  </si>
  <si>
    <t>KM Fin</t>
  </si>
  <si>
    <t>KM</t>
  </si>
  <si>
    <t>Frais</t>
  </si>
  <si>
    <t>Jean Dupont</t>
  </si>
  <si>
    <t>Regis Champs</t>
  </si>
  <si>
    <t>T. Otto</t>
  </si>
  <si>
    <t>Compta</t>
  </si>
  <si>
    <t>Ventes</t>
  </si>
  <si>
    <t>Début</t>
  </si>
  <si>
    <t>Fin</t>
  </si>
  <si>
    <t>Forfait</t>
  </si>
  <si>
    <t>Timothé Ty</t>
  </si>
  <si>
    <t>Vente</t>
  </si>
  <si>
    <t>Direction</t>
  </si>
  <si>
    <t>Jours</t>
  </si>
  <si>
    <t>J. Ouvrés</t>
  </si>
  <si>
    <t>Taux</t>
  </si>
  <si>
    <t>Emprunt</t>
  </si>
  <si>
    <t>Durée</t>
  </si>
  <si>
    <t>Mensualité</t>
  </si>
  <si>
    <t>mois</t>
  </si>
  <si>
    <t>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</si>
</sst>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)\ &quot;€&quot;_ ;_ * \(#,##0.00\)\ &quot;€&quot;_ ;_ * &quot;-&quot;??_)\ &quot;€&quot;_ ;_ @_ "/>
    <numFmt numFmtId="164" formatCode="#,##0.00\ &quot;€&quot;;[Red]\-#,##0.00\ &quot;€&quot;"/>
    <numFmt numFmtId="165" formatCode="#,##0.00\ &quot;€&quot;"/>
  </numFmts>
  <fonts count="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/>
    <xf numFmtId="44" fontId="0" fillId="0" borderId="0" xfId="1" applyFont="1" applyAlignment="1">
      <alignment horizontal="left"/>
    </xf>
    <xf numFmtId="14" fontId="0" fillId="0" borderId="0" xfId="0" applyNumberFormat="1"/>
    <xf numFmtId="165" fontId="0" fillId="0" borderId="0" xfId="0" applyNumberFormat="1"/>
    <xf numFmtId="44" fontId="0" fillId="0" borderId="0" xfId="0" applyNumberFormat="1"/>
    <xf numFmtId="0" fontId="2" fillId="0" borderId="0" xfId="0" applyFont="1"/>
    <xf numFmtId="44" fontId="0" fillId="0" borderId="0" xfId="1" applyFont="1"/>
    <xf numFmtId="9" fontId="0" fillId="0" borderId="0" xfId="2" applyFont="1"/>
    <xf numFmtId="164" fontId="0" fillId="0" borderId="0" xfId="0" applyNumberFormat="1"/>
  </cellXfs>
  <cellStyles count="3">
    <cellStyle name="Monétaire" xfId="1" builtinId="4"/>
    <cellStyle name="Normal" xfId="0" builtinId="0"/>
    <cellStyle name="Pourcentage" xfId="2" builtinId="5"/>
  </cellStyles>
  <dxfs count="2">
    <dxf>
      <font>
        <b/>
        <i val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C9087-0AC8-7D4D-A9D4-3C6D2F653A0F}">
  <dimension ref="A1:J6"/>
  <sheetViews>
    <sheetView workbookViewId="0">
      <selection activeCell="I4" sqref="I4"/>
    </sheetView>
  </sheetViews>
  <sheetFormatPr baseColWidth="10" defaultRowHeight="16"/>
  <cols>
    <col min="1" max="1" width="13.33203125" customWidth="1"/>
    <col min="3" max="7" width="11" customWidth="1"/>
    <col min="8" max="8" width="19" customWidth="1"/>
    <col min="10" max="10" width="14.6640625" customWidth="1"/>
  </cols>
  <sheetData>
    <row r="1" spans="1:10">
      <c r="A1" s="1" t="s">
        <v>0</v>
      </c>
      <c r="B1" s="4">
        <v>1.65</v>
      </c>
      <c r="C1" s="1" t="s">
        <v>14</v>
      </c>
      <c r="D1" s="4">
        <v>200</v>
      </c>
      <c r="G1">
        <f>AVERAGE(G3:G6)</f>
        <v>1043.75</v>
      </c>
      <c r="H1" s="5">
        <f>SUM(H3:H6)</f>
        <v>6356.5</v>
      </c>
      <c r="I1">
        <f>COUNTIF(I3:I6,"&lt;2")</f>
        <v>2</v>
      </c>
      <c r="J1" s="7">
        <f>SUMIF(I3:I6,"&gt;=2",H3:H6)</f>
        <v>5956.5</v>
      </c>
    </row>
    <row r="2" spans="1:10">
      <c r="A2" s="1" t="s">
        <v>1</v>
      </c>
      <c r="B2" s="1" t="s">
        <v>2</v>
      </c>
      <c r="C2" s="1" t="s">
        <v>12</v>
      </c>
      <c r="D2" s="1" t="s">
        <v>13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18</v>
      </c>
      <c r="J2" s="1" t="s">
        <v>19</v>
      </c>
    </row>
    <row r="3" spans="1:10">
      <c r="A3" t="s">
        <v>7</v>
      </c>
      <c r="B3" t="s">
        <v>10</v>
      </c>
      <c r="C3" s="3">
        <v>43709</v>
      </c>
      <c r="D3" s="3">
        <v>43716</v>
      </c>
      <c r="E3">
        <v>7532</v>
      </c>
      <c r="F3">
        <v>10432</v>
      </c>
      <c r="G3">
        <f>F3-E3</f>
        <v>2900</v>
      </c>
      <c r="H3" s="2">
        <f>IF(I3&lt;2,Forfait,IF(G3&gt;1000,G3*PrixKM*1.1,G3*PrixKM))</f>
        <v>5263.5</v>
      </c>
      <c r="I3">
        <f>_xlfn.DAYS(D3,C3)</f>
        <v>7</v>
      </c>
      <c r="J3">
        <f>NETWORKDAYS(C3,D3)</f>
        <v>5</v>
      </c>
    </row>
    <row r="4" spans="1:10">
      <c r="A4" t="s">
        <v>8</v>
      </c>
      <c r="B4" t="s">
        <v>11</v>
      </c>
      <c r="C4" s="3">
        <v>43710</v>
      </c>
      <c r="D4" s="3">
        <v>43710</v>
      </c>
      <c r="E4">
        <v>11230</v>
      </c>
      <c r="F4">
        <v>11580</v>
      </c>
      <c r="G4">
        <f t="shared" ref="G4:G6" si="0">F4-E4</f>
        <v>350</v>
      </c>
      <c r="H4" s="2">
        <f>IF(I4&lt;2,Forfait,IF(G4&gt;1000,G4*PrixKM*1.1,G4*PrixKM))</f>
        <v>200</v>
      </c>
      <c r="I4">
        <f t="shared" ref="I4:I6" si="1">_xlfn.DAYS(D4,C4)</f>
        <v>0</v>
      </c>
      <c r="J4">
        <f t="shared" ref="J4:J6" si="2">NETWORKDAYS(C4,D4)</f>
        <v>1</v>
      </c>
    </row>
    <row r="5" spans="1:10">
      <c r="A5" t="s">
        <v>9</v>
      </c>
      <c r="B5" t="s">
        <v>16</v>
      </c>
      <c r="C5" s="3">
        <v>43711</v>
      </c>
      <c r="D5" s="3">
        <v>43713</v>
      </c>
      <c r="E5">
        <v>12100</v>
      </c>
      <c r="F5">
        <v>12520</v>
      </c>
      <c r="G5">
        <f t="shared" si="0"/>
        <v>420</v>
      </c>
      <c r="H5" s="2">
        <f>IF(I5&lt;2,Forfait,IF(G5&gt;1000,G5*PrixKM*1.1,G5*PrixKM))</f>
        <v>693</v>
      </c>
      <c r="I5">
        <f t="shared" si="1"/>
        <v>2</v>
      </c>
      <c r="J5">
        <f t="shared" si="2"/>
        <v>3</v>
      </c>
    </row>
    <row r="6" spans="1:10">
      <c r="A6" t="s">
        <v>15</v>
      </c>
      <c r="B6" t="s">
        <v>17</v>
      </c>
      <c r="C6" s="3">
        <v>43712</v>
      </c>
      <c r="D6" s="3">
        <v>43713</v>
      </c>
      <c r="E6">
        <v>13415</v>
      </c>
      <c r="F6">
        <v>13920</v>
      </c>
      <c r="G6">
        <f t="shared" si="0"/>
        <v>505</v>
      </c>
      <c r="H6" s="2">
        <f>IF(I6&lt;2,Forfait,IF(G6&gt;1000,G6*PrixKM*1.1,G6*PrixKM))</f>
        <v>200</v>
      </c>
      <c r="I6">
        <f t="shared" si="1"/>
        <v>1</v>
      </c>
      <c r="J6">
        <f t="shared" si="2"/>
        <v>2</v>
      </c>
    </row>
  </sheetData>
  <conditionalFormatting sqref="H3:H6">
    <cfRule type="cellIs" dxfId="1" priority="2" operator="greaterThan">
      <formula>1000</formula>
    </cfRule>
    <cfRule type="expression" dxfId="0" priority="1">
      <formula>I3&lt;2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1DABB-EBF6-4F5B-9DAB-7B6BB54AE345}">
  <dimension ref="A1:C6"/>
  <sheetViews>
    <sheetView tabSelected="1" workbookViewId="0">
      <selection activeCell="B5" sqref="B5"/>
    </sheetView>
  </sheetViews>
  <sheetFormatPr baseColWidth="10" defaultRowHeight="16"/>
  <cols>
    <col min="2" max="2" width="16.83203125" customWidth="1"/>
  </cols>
  <sheetData>
    <row r="1" spans="1:3">
      <c r="A1" s="6"/>
    </row>
    <row r="2" spans="1:3">
      <c r="A2" s="6" t="s">
        <v>21</v>
      </c>
      <c r="B2" s="7">
        <f>FraisSept!$H$1</f>
        <v>6356.5</v>
      </c>
    </row>
    <row r="3" spans="1:3">
      <c r="A3" s="6" t="s">
        <v>22</v>
      </c>
      <c r="B3">
        <v>12</v>
      </c>
      <c r="C3" t="s">
        <v>24</v>
      </c>
    </row>
    <row r="4" spans="1:3">
      <c r="A4" s="6" t="s">
        <v>20</v>
      </c>
      <c r="B4" s="8">
        <v>0.02</v>
      </c>
      <c r="C4" t="s">
        <v>25</v>
      </c>
    </row>
    <row r="5" spans="1:3">
      <c r="A5" s="6" t="s">
        <v>23</v>
      </c>
      <c r="B5" s="9">
        <f>-PMT(B4/12,B3,B2)</f>
        <v>535.46435989141628</v>
      </c>
    </row>
    <row r="6" spans="1:3">
      <c r="A6" s="6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FraisSept</vt:lpstr>
      <vt:lpstr>Remboursement</vt:lpstr>
      <vt:lpstr>Forfait</vt:lpstr>
      <vt:lpstr>PrixKM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2019-09-05T21:19:44Z</dcterms:created>
  <dcterms:modified xsi:type="dcterms:W3CDTF">2019-09-09T09:21:37Z</dcterms:modified>
</cp:coreProperties>
</file>